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100" windowHeight="1644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Лист2!$A$1:$G$51</definedName>
  </definedNames>
  <calcPr calcId="145621"/>
</workbook>
</file>

<file path=xl/calcChain.xml><?xml version="1.0" encoding="utf-8"?>
<calcChain xmlns="http://schemas.openxmlformats.org/spreadsheetml/2006/main">
  <c r="F37" i="1" l="1"/>
  <c r="F32" i="1"/>
  <c r="F27" i="1"/>
  <c r="F42" i="1"/>
  <c r="F22" i="1"/>
  <c r="G23" i="1" l="1"/>
  <c r="E23" i="1"/>
  <c r="D23" i="1"/>
  <c r="C23" i="1"/>
  <c r="G18" i="1" l="1"/>
  <c r="E18" i="1"/>
  <c r="D18" i="1"/>
  <c r="F17" i="1"/>
  <c r="C18" i="1" l="1"/>
  <c r="G43" i="1"/>
  <c r="E43" i="1"/>
  <c r="D43" i="1"/>
  <c r="C43" i="1"/>
  <c r="G38" i="1"/>
  <c r="E38" i="1"/>
  <c r="D38" i="1"/>
  <c r="C38" i="1"/>
  <c r="G33" i="1"/>
  <c r="E33" i="1"/>
  <c r="D33" i="1"/>
  <c r="C33" i="1"/>
  <c r="G28" i="1" l="1"/>
  <c r="G45" i="1" s="1"/>
  <c r="E28" i="1"/>
  <c r="E44" i="1" s="1"/>
  <c r="D28" i="1"/>
  <c r="D44" i="1" s="1"/>
  <c r="C28" i="1"/>
  <c r="C44" i="1" s="1"/>
</calcChain>
</file>

<file path=xl/sharedStrings.xml><?xml version="1.0" encoding="utf-8"?>
<sst xmlns="http://schemas.openxmlformats.org/spreadsheetml/2006/main" count="107" uniqueCount="44">
  <si>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</si>
  <si>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</si>
  <si>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</si>
  <si>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</si>
  <si>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</si>
  <si>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</si>
  <si>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</si>
  <si>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</si>
  <si>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</si>
  <si>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</si>
  <si>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</si>
  <si>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</si>
  <si>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</si>
  <si>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</si>
  <si>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</si>
  <si>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</si>
  <si>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</si>
  <si>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</si>
  <si>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</si>
  <si>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</si>
  <si>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</si>
  <si>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</si>
  <si>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</si>
  <si>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</si>
  <si>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</si>
  <si>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</si>
  <si>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</si>
  <si>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</si>
  <si>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картриджей для электрографических печатающих устройств</t>
  </si>
  <si>
    <t>20.59.12.120-00000002</t>
  </si>
  <si>
    <t>Картридж для электрографических печатающих устройств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</si>
  <si>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Pantum BP5100ADN (прошивки 2.А.0.2, 3.А.0.8);
- код (артикул) присвоенный производителем товара: TL-5120H;
- цвет печати: чёрный;
- ресурс, листов формата А4 при 5% заполнении страницы: ≥ 6 000.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</si>
  <si>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Hewlett-Packard Color Laser Jet CP5225;
- код (артикул) присвоенный производителем товара: CE741A;
- цвет печати: голубой;
- ресурс, листов формата А4 при 5% заполнении страницы: ≥ 7 300.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</si>
  <si>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Hewlett-Packard Color Laser Jet CP5225;
- код (артикул) присвоенный производителем товара: CE740A;
- цвет печати: черный;
- ресурс, листов формата А4 при 5% заполнении страницы: ≥ 7 000.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</si>
  <si>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Kyocera ECOSYS M2040dn, M2540dn, M2540dw, M2640idw;
- код (артикул) присвоенный производителем товара: TK-1170;
- цвет печати: чёрный;
- ресурс, листов формата А4 при 5% заполнении страницы: ≥ 7 200.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</si>
  <si>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Hewlett-Packard Color Laser Jet CP5225;
- код (артикул) присвоенный производителем товара: CE742A;
- цвет печати: желтый;
- ресурс, листов формата А4 при 5% заполнении страницы: ≥ 7 300.
</t>
  </si>
  <si>
    <t xml:space="preserve">Обоснование применения дополнительных характеристик: совместимость с используемым оборудованием.
- тип совместимости: совместимый;
- совместимость с принтерами и МФУ: Hewlett-Packard Color Laser Jet CP5225;
- код (артикул) присвоенный производителем товара: CE743A;
- цвет печати: пурпурный;
- ресурс, листов формата А4 при 5% заполнении страницы: ≥ 7 300.
</t>
  </si>
  <si>
    <t>коммерческое предложение от 28.08.2025 № 3828, от 28.08.2025 № 3829</t>
  </si>
  <si>
    <t>коммерческое предложение от 29.08.2025 № б/н, от 29.08.2025 № б/н</t>
  </si>
  <si>
    <t>коммерческое предложение от 23.07.2025 № б/н, от 23.08.2025 № б/н</t>
  </si>
  <si>
    <t>Дата составления: 29.09.2025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</si>
  <si>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</si>
  <si>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27.08.2025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обнаружена информация о субъектах деятельности в сфере промышленности, осуществляющих производство включенного в объект закупки товара (позиции 1 и 2 таблицы) - ООО "Политон-Тех" под маркой "ATG".
В результате запроса 28.08.2025 получены коммерческие предложения от ООО "Политон-Тех".</t>
    </r>
  </si>
  <si>
    <t>28.08.2025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"Процессор", tender.processor@yandex.ru, 
https://zakupki.gov.ru/epz/contract/contractCard/common-info.html?reestrNumber=3860227161225000035
2. ООО "Матрица", litvinov_group@mail.ru,
https://zakupki.gov.ru/epz/contract/contractCard/common-info.html?reestrNumber=2231103874825000231
28.08.2025 Заказчик направил запрос о предоставлении ценовой информации вышеперечисленным поставщикам, до 01.09.2025 ответов не поступило.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</si>
</sst>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7" fillId="0" borderId="0" xfId="0" applyNumberFormat="1" applyFont="1" applyAlignment="1"/>
    <xf numFmtId="4" fontId="7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8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6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/>
    </xf>
    <xf numFmtId="0" fontId="4" fillId="0" borderId="1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4" fontId="4" fillId="0" borderId="28" xfId="0" applyNumberFormat="1" applyFont="1" applyFill="1" applyBorder="1" applyAlignment="1">
      <alignment vertical="top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35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/>
    </xf>
    <xf numFmtId="4" fontId="11" fillId="0" borderId="19" xfId="0" applyNumberFormat="1" applyFont="1" applyFill="1" applyBorder="1" applyAlignment="1">
      <alignment vertical="top"/>
    </xf>
    <xf numFmtId="0" fontId="3" fillId="0" borderId="20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4" fontId="4" fillId="0" borderId="23" xfId="0" applyNumberFormat="1" applyFont="1" applyFill="1" applyBorder="1"/>
    <xf numFmtId="4" fontId="4" fillId="0" borderId="24" xfId="0" applyNumberFormat="1" applyFont="1" applyFill="1" applyBorder="1"/>
    <xf numFmtId="4" fontId="4" fillId="0" borderId="21" xfId="0" applyNumberFormat="1" applyFont="1" applyFill="1" applyBorder="1"/>
    <xf numFmtId="4" fontId="4" fillId="0" borderId="22" xfId="0" applyNumberFormat="1" applyFont="1" applyFill="1" applyBorder="1"/>
    <xf numFmtId="0" fontId="6" fillId="0" borderId="0" xfId="0" applyFont="1"/>
    <xf numFmtId="4" fontId="7" fillId="0" borderId="30" xfId="0" applyNumberFormat="1" applyFont="1" applyBorder="1" applyAlignment="1">
      <alignment horizontal="right" vertical="center" wrapText="1"/>
    </xf>
    <xf numFmtId="0" fontId="4" fillId="3" borderId="0" xfId="0" applyFont="1" applyFill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/>
    </xf>
    <xf numFmtId="49" fontId="9" fillId="0" borderId="32" xfId="0" applyNumberFormat="1" applyFont="1" applyFill="1" applyBorder="1" applyAlignment="1">
      <alignment horizontal="left" vertical="top" wrapText="1"/>
    </xf>
    <xf numFmtId="49" fontId="9" fillId="0" borderId="29" xfId="0" applyNumberFormat="1" applyFont="1" applyFill="1" applyBorder="1" applyAlignment="1">
      <alignment horizontal="left" vertical="top" wrapText="1"/>
    </xf>
    <xf numFmtId="49" fontId="9" fillId="0" borderId="27" xfId="0" applyNumberFormat="1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49" fontId="9" fillId="3" borderId="32" xfId="0" applyNumberFormat="1" applyFont="1" applyFill="1" applyBorder="1" applyAlignment="1">
      <alignment horizontal="left" vertical="top" wrapText="1"/>
    </xf>
    <xf numFmtId="49" fontId="9" fillId="3" borderId="29" xfId="0" applyNumberFormat="1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3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9" zoomScale="160" zoomScaleNormal="160" zoomScaleSheetLayoutView="100" workbookViewId="0">
      <selection activeCell="A9" sqref="A9:G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8" width="11.5703125" style="21"/>
    <col min="9" max="16384" width="11.5703125" style="3"/>
  </cols>
  <sheetData>
    <row r="1" spans="1:8" ht="15.75" x14ac:dyDescent="0.2">
      <c r="F1" s="22"/>
      <c r="G1" s="22" t="s">
        <v>21</v>
      </c>
    </row>
    <row r="2" spans="1:8" ht="15.75" x14ac:dyDescent="0.2">
      <c r="F2" s="22"/>
      <c r="G2" s="22" t="s">
        <v>20</v>
      </c>
    </row>
    <row r="4" spans="1:8" ht="15.75" x14ac:dyDescent="0.25">
      <c r="A4" s="1"/>
      <c r="B4" s="1"/>
      <c r="C4" s="1"/>
      <c r="D4" s="2" t="s">
        <v>7</v>
      </c>
      <c r="E4" s="2"/>
      <c r="F4" s="1"/>
      <c r="G4" s="1"/>
      <c r="H4" s="3"/>
    </row>
    <row r="5" spans="1:8" ht="15.75" x14ac:dyDescent="0.25">
      <c r="A5" s="1"/>
      <c r="B5" s="1"/>
      <c r="C5" s="1"/>
      <c r="D5" s="1"/>
      <c r="E5" s="2"/>
      <c r="F5" s="1"/>
      <c r="G5" s="1"/>
      <c r="H5" s="3"/>
    </row>
    <row r="6" spans="1:8" ht="15.75" customHeight="1" x14ac:dyDescent="0.25">
      <c r="A6" s="4" t="s">
        <v>8</v>
      </c>
      <c r="B6" s="4"/>
      <c r="C6" s="4"/>
      <c r="D6" s="79" t="s">
        <v>19</v>
      </c>
      <c r="E6" s="79"/>
      <c r="F6" s="79"/>
      <c r="G6" s="79"/>
      <c r="H6" s="1"/>
    </row>
    <row r="7" spans="1:8" s="6" customFormat="1" ht="47.25" customHeight="1" x14ac:dyDescent="0.2">
      <c r="A7" s="80" t="s">
        <v>17</v>
      </c>
      <c r="B7" s="80"/>
      <c r="C7" s="80"/>
      <c r="D7" s="80" t="s">
        <v>18</v>
      </c>
      <c r="E7" s="80"/>
      <c r="F7" s="80"/>
      <c r="G7" s="80"/>
      <c r="H7" s="5"/>
    </row>
    <row r="8" spans="1:8" s="6" customFormat="1" ht="123" customHeight="1" x14ac:dyDescent="0.2">
      <c r="A8" s="83" t="s">
        <v>42</v>
      </c>
      <c r="B8" s="83"/>
      <c r="C8" s="83"/>
      <c r="D8" s="83"/>
      <c r="E8" s="83"/>
      <c r="F8" s="83"/>
      <c r="G8" s="83"/>
      <c r="H8" s="5"/>
    </row>
    <row r="9" spans="1:8" s="6" customFormat="1" ht="134.25" customHeight="1" x14ac:dyDescent="0.2">
      <c r="A9" s="83" t="s">
        <v>41</v>
      </c>
      <c r="B9" s="83"/>
      <c r="C9" s="83"/>
      <c r="D9" s="83"/>
      <c r="E9" s="83"/>
      <c r="F9" s="83"/>
      <c r="G9" s="83"/>
      <c r="H9" s="5"/>
    </row>
    <row r="10" spans="1:8" s="6" customFormat="1" ht="123" customHeight="1" x14ac:dyDescent="0.2">
      <c r="A10" s="83" t="s">
        <v>43</v>
      </c>
      <c r="B10" s="83"/>
      <c r="C10" s="83"/>
      <c r="D10" s="83"/>
      <c r="E10" s="83"/>
      <c r="F10" s="83"/>
      <c r="G10" s="83"/>
      <c r="H10" s="5"/>
    </row>
    <row r="11" spans="1:8" s="7" customFormat="1" ht="33" customHeight="1" x14ac:dyDescent="0.2">
      <c r="A11" s="82" t="s">
        <v>9</v>
      </c>
      <c r="B11" s="82"/>
      <c r="C11" s="82"/>
      <c r="D11" s="81" t="s">
        <v>28</v>
      </c>
      <c r="E11" s="81"/>
      <c r="F11" s="81"/>
      <c r="G11" s="81"/>
      <c r="H11" s="91"/>
    </row>
    <row r="12" spans="1:8" ht="15" x14ac:dyDescent="0.25">
      <c r="A12" s="88" t="s">
        <v>0</v>
      </c>
      <c r="B12" s="90"/>
      <c r="C12" s="84" t="s">
        <v>1</v>
      </c>
      <c r="D12" s="85"/>
      <c r="E12" s="86"/>
      <c r="F12" s="89" t="s">
        <v>2</v>
      </c>
      <c r="G12" s="90" t="s">
        <v>3</v>
      </c>
      <c r="H12" s="87"/>
    </row>
    <row r="13" spans="1:8" ht="15.75" thickBot="1" x14ac:dyDescent="0.3">
      <c r="A13" s="8"/>
      <c r="B13" s="36"/>
      <c r="C13" s="9">
        <v>1</v>
      </c>
      <c r="D13" s="9">
        <v>2</v>
      </c>
      <c r="E13" s="9">
        <v>3</v>
      </c>
      <c r="F13" s="10" t="s">
        <v>10</v>
      </c>
      <c r="G13" s="10" t="s">
        <v>10</v>
      </c>
      <c r="H13" s="3"/>
    </row>
    <row r="14" spans="1:8" s="47" customFormat="1" ht="13.5" customHeight="1" x14ac:dyDescent="0.2">
      <c r="A14" s="44" t="s">
        <v>23</v>
      </c>
      <c r="B14" s="43">
        <v>1</v>
      </c>
      <c r="C14" s="66" t="s">
        <v>30</v>
      </c>
      <c r="D14" s="66"/>
      <c r="E14" s="66"/>
      <c r="F14" s="45" t="s">
        <v>22</v>
      </c>
      <c r="G14" s="46" t="s">
        <v>4</v>
      </c>
    </row>
    <row r="15" spans="1:8" s="47" customFormat="1" ht="12.75" customHeight="1" x14ac:dyDescent="0.2">
      <c r="A15" s="48" t="s">
        <v>26</v>
      </c>
      <c r="B15" s="67">
        <v>19</v>
      </c>
      <c r="C15" s="68"/>
      <c r="D15" s="68"/>
      <c r="E15" s="49" t="s">
        <v>27</v>
      </c>
      <c r="F15" s="69" t="s">
        <v>29</v>
      </c>
      <c r="G15" s="50" t="s">
        <v>4</v>
      </c>
    </row>
    <row r="16" spans="1:8" s="47" customFormat="1" ht="72.75" customHeight="1" x14ac:dyDescent="0.2">
      <c r="A16" s="48" t="s">
        <v>24</v>
      </c>
      <c r="B16" s="71" t="s">
        <v>31</v>
      </c>
      <c r="C16" s="72"/>
      <c r="D16" s="72"/>
      <c r="E16" s="73"/>
      <c r="F16" s="70"/>
      <c r="G16" s="50" t="s">
        <v>4</v>
      </c>
    </row>
    <row r="17" spans="1:7" s="47" customFormat="1" ht="15" x14ac:dyDescent="0.2">
      <c r="A17" s="48" t="s">
        <v>25</v>
      </c>
      <c r="B17" s="51"/>
      <c r="C17" s="52">
        <v>6300</v>
      </c>
      <c r="D17" s="53">
        <v>6200</v>
      </c>
      <c r="E17" s="54">
        <v>6200</v>
      </c>
      <c r="F17" s="55">
        <f>ROUND(SUM(C17:E17)/3,2)</f>
        <v>6233.33</v>
      </c>
      <c r="G17" s="56">
        <v>6233.33</v>
      </c>
    </row>
    <row r="18" spans="1:7" s="47" customFormat="1" ht="15.75" thickBot="1" x14ac:dyDescent="0.3">
      <c r="A18" s="57" t="s">
        <v>5</v>
      </c>
      <c r="B18" s="58"/>
      <c r="C18" s="59">
        <f>C17*$B15</f>
        <v>119700</v>
      </c>
      <c r="D18" s="60">
        <f>D17*$B15</f>
        <v>117800</v>
      </c>
      <c r="E18" s="61">
        <f>E17*$B15</f>
        <v>117800</v>
      </c>
      <c r="F18" s="61"/>
      <c r="G18" s="62">
        <f>G17*$B15</f>
        <v>118433.27</v>
      </c>
    </row>
    <row r="19" spans="1:7" s="47" customFormat="1" ht="13.5" customHeight="1" x14ac:dyDescent="0.2">
      <c r="A19" s="44" t="s">
        <v>23</v>
      </c>
      <c r="B19" s="43">
        <v>2</v>
      </c>
      <c r="C19" s="66" t="s">
        <v>30</v>
      </c>
      <c r="D19" s="66"/>
      <c r="E19" s="66"/>
      <c r="F19" s="45" t="s">
        <v>22</v>
      </c>
      <c r="G19" s="46" t="s">
        <v>4</v>
      </c>
    </row>
    <row r="20" spans="1:7" s="47" customFormat="1" ht="12.75" customHeight="1" x14ac:dyDescent="0.2">
      <c r="A20" s="48" t="s">
        <v>26</v>
      </c>
      <c r="B20" s="67">
        <v>4</v>
      </c>
      <c r="C20" s="68"/>
      <c r="D20" s="68"/>
      <c r="E20" s="49" t="s">
        <v>27</v>
      </c>
      <c r="F20" s="69" t="s">
        <v>29</v>
      </c>
      <c r="G20" s="50" t="s">
        <v>4</v>
      </c>
    </row>
    <row r="21" spans="1:7" s="47" customFormat="1" ht="82.5" customHeight="1" x14ac:dyDescent="0.2">
      <c r="A21" s="48" t="s">
        <v>24</v>
      </c>
      <c r="B21" s="71" t="s">
        <v>34</v>
      </c>
      <c r="C21" s="72"/>
      <c r="D21" s="72"/>
      <c r="E21" s="73"/>
      <c r="F21" s="70"/>
      <c r="G21" s="50" t="s">
        <v>4</v>
      </c>
    </row>
    <row r="22" spans="1:7" s="47" customFormat="1" ht="15" x14ac:dyDescent="0.2">
      <c r="A22" s="48" t="s">
        <v>25</v>
      </c>
      <c r="B22" s="51"/>
      <c r="C22" s="52">
        <v>6100</v>
      </c>
      <c r="D22" s="52">
        <v>5000</v>
      </c>
      <c r="E22" s="52">
        <v>5000</v>
      </c>
      <c r="F22" s="55">
        <f>ROUND(SUM(C22:E22)/3,2)</f>
        <v>5366.67</v>
      </c>
      <c r="G22" s="56">
        <v>5366.67</v>
      </c>
    </row>
    <row r="23" spans="1:7" s="47" customFormat="1" ht="15.75" thickBot="1" x14ac:dyDescent="0.3">
      <c r="A23" s="57" t="s">
        <v>5</v>
      </c>
      <c r="B23" s="58"/>
      <c r="C23" s="59">
        <f>C22*$B20</f>
        <v>24400</v>
      </c>
      <c r="D23" s="60">
        <f>D22*$B20</f>
        <v>20000</v>
      </c>
      <c r="E23" s="61">
        <f>E22*$B20</f>
        <v>20000</v>
      </c>
      <c r="F23" s="61"/>
      <c r="G23" s="62">
        <f>G22*$B20</f>
        <v>21466.68</v>
      </c>
    </row>
    <row r="24" spans="1:7" s="47" customFormat="1" ht="13.5" customHeight="1" x14ac:dyDescent="0.2">
      <c r="A24" s="44" t="s">
        <v>23</v>
      </c>
      <c r="B24" s="43">
        <v>3</v>
      </c>
      <c r="C24" s="66" t="s">
        <v>30</v>
      </c>
      <c r="D24" s="66"/>
      <c r="E24" s="66"/>
      <c r="F24" s="45" t="s">
        <v>22</v>
      </c>
      <c r="G24" s="46" t="s">
        <v>4</v>
      </c>
    </row>
    <row r="25" spans="1:7" s="47" customFormat="1" ht="12.75" customHeight="1" x14ac:dyDescent="0.2">
      <c r="A25" s="48" t="s">
        <v>26</v>
      </c>
      <c r="B25" s="67">
        <v>1</v>
      </c>
      <c r="C25" s="68"/>
      <c r="D25" s="68"/>
      <c r="E25" s="49" t="s">
        <v>27</v>
      </c>
      <c r="F25" s="69" t="s">
        <v>29</v>
      </c>
      <c r="G25" s="50" t="s">
        <v>4</v>
      </c>
    </row>
    <row r="26" spans="1:7" s="47" customFormat="1" ht="72" customHeight="1" x14ac:dyDescent="0.2">
      <c r="A26" s="48" t="s">
        <v>24</v>
      </c>
      <c r="B26" s="71" t="s">
        <v>33</v>
      </c>
      <c r="C26" s="72"/>
      <c r="D26" s="72"/>
      <c r="E26" s="73"/>
      <c r="F26" s="70"/>
      <c r="G26" s="50" t="s">
        <v>4</v>
      </c>
    </row>
    <row r="27" spans="1:7" s="47" customFormat="1" ht="15" x14ac:dyDescent="0.2">
      <c r="A27" s="48" t="s">
        <v>25</v>
      </c>
      <c r="B27" s="51"/>
      <c r="C27" s="52">
        <v>6600</v>
      </c>
      <c r="D27" s="52">
        <v>6500</v>
      </c>
      <c r="E27" s="52">
        <v>6500</v>
      </c>
      <c r="F27" s="55">
        <f>ROUND(SUM(C27:E27)/3,2)</f>
        <v>6533.33</v>
      </c>
      <c r="G27" s="56">
        <v>6533.33</v>
      </c>
    </row>
    <row r="28" spans="1:7" s="47" customFormat="1" ht="15.75" thickBot="1" x14ac:dyDescent="0.3">
      <c r="A28" s="57" t="s">
        <v>5</v>
      </c>
      <c r="B28" s="58"/>
      <c r="C28" s="59">
        <f>C27*$B25</f>
        <v>6600</v>
      </c>
      <c r="D28" s="60">
        <f>D27*$B25</f>
        <v>6500</v>
      </c>
      <c r="E28" s="61">
        <f>E27*$B25</f>
        <v>6500</v>
      </c>
      <c r="F28" s="61"/>
      <c r="G28" s="62">
        <f>G27*$B25</f>
        <v>6533.33</v>
      </c>
    </row>
    <row r="29" spans="1:7" s="47" customFormat="1" ht="13.5" customHeight="1" x14ac:dyDescent="0.2">
      <c r="A29" s="44" t="s">
        <v>23</v>
      </c>
      <c r="B29" s="43">
        <v>4</v>
      </c>
      <c r="C29" s="66" t="s">
        <v>30</v>
      </c>
      <c r="D29" s="66"/>
      <c r="E29" s="66"/>
      <c r="F29" s="45" t="s">
        <v>22</v>
      </c>
      <c r="G29" s="46" t="s">
        <v>4</v>
      </c>
    </row>
    <row r="30" spans="1:7" s="47" customFormat="1" ht="12.75" customHeight="1" x14ac:dyDescent="0.2">
      <c r="A30" s="48" t="s">
        <v>26</v>
      </c>
      <c r="B30" s="67">
        <v>1</v>
      </c>
      <c r="C30" s="68"/>
      <c r="D30" s="68"/>
      <c r="E30" s="49" t="s">
        <v>27</v>
      </c>
      <c r="F30" s="69" t="s">
        <v>29</v>
      </c>
      <c r="G30" s="50" t="s">
        <v>4</v>
      </c>
    </row>
    <row r="31" spans="1:7" s="47" customFormat="1" ht="72.75" customHeight="1" x14ac:dyDescent="0.2">
      <c r="A31" s="48" t="s">
        <v>24</v>
      </c>
      <c r="B31" s="71" t="s">
        <v>32</v>
      </c>
      <c r="C31" s="72"/>
      <c r="D31" s="72"/>
      <c r="E31" s="73"/>
      <c r="F31" s="70"/>
      <c r="G31" s="50" t="s">
        <v>4</v>
      </c>
    </row>
    <row r="32" spans="1:7" s="47" customFormat="1" ht="15" x14ac:dyDescent="0.2">
      <c r="A32" s="48" t="s">
        <v>25</v>
      </c>
      <c r="B32" s="51"/>
      <c r="C32" s="52">
        <v>6600</v>
      </c>
      <c r="D32" s="52">
        <v>6500</v>
      </c>
      <c r="E32" s="52">
        <v>6500</v>
      </c>
      <c r="F32" s="55">
        <f>ROUND(SUM(C32:E32)/3,2)</f>
        <v>6533.33</v>
      </c>
      <c r="G32" s="56">
        <v>6533.33</v>
      </c>
    </row>
    <row r="33" spans="1:8" s="47" customFormat="1" ht="15.75" thickBot="1" x14ac:dyDescent="0.3">
      <c r="A33" s="57" t="s">
        <v>5</v>
      </c>
      <c r="B33" s="58"/>
      <c r="C33" s="59">
        <f>C32*$B30</f>
        <v>6600</v>
      </c>
      <c r="D33" s="60">
        <f>D32*$B30</f>
        <v>6500</v>
      </c>
      <c r="E33" s="61">
        <f>E32*$B30</f>
        <v>6500</v>
      </c>
      <c r="F33" s="61"/>
      <c r="G33" s="62">
        <f>G32*$B30</f>
        <v>6533.33</v>
      </c>
    </row>
    <row r="34" spans="1:8" s="29" customFormat="1" ht="13.5" customHeight="1" x14ac:dyDescent="0.2">
      <c r="A34" s="24" t="s">
        <v>23</v>
      </c>
      <c r="B34" s="38">
        <v>5</v>
      </c>
      <c r="C34" s="66" t="s">
        <v>30</v>
      </c>
      <c r="D34" s="66"/>
      <c r="E34" s="66"/>
      <c r="F34" s="23" t="s">
        <v>22</v>
      </c>
      <c r="G34" s="28" t="s">
        <v>4</v>
      </c>
    </row>
    <row r="35" spans="1:8" s="29" customFormat="1" ht="12.75" customHeight="1" x14ac:dyDescent="0.2">
      <c r="A35" s="25" t="s">
        <v>26</v>
      </c>
      <c r="B35" s="74">
        <v>1</v>
      </c>
      <c r="C35" s="75"/>
      <c r="D35" s="75"/>
      <c r="E35" s="26" t="s">
        <v>27</v>
      </c>
      <c r="F35" s="69" t="s">
        <v>29</v>
      </c>
      <c r="G35" s="30" t="s">
        <v>4</v>
      </c>
    </row>
    <row r="36" spans="1:8" s="29" customFormat="1" ht="72" customHeight="1" x14ac:dyDescent="0.2">
      <c r="A36" s="25" t="s">
        <v>24</v>
      </c>
      <c r="B36" s="76" t="s">
        <v>35</v>
      </c>
      <c r="C36" s="77"/>
      <c r="D36" s="77"/>
      <c r="E36" s="78"/>
      <c r="F36" s="70"/>
      <c r="G36" s="30" t="s">
        <v>4</v>
      </c>
    </row>
    <row r="37" spans="1:8" s="29" customFormat="1" ht="15" x14ac:dyDescent="0.2">
      <c r="A37" s="25" t="s">
        <v>25</v>
      </c>
      <c r="B37" s="40"/>
      <c r="C37" s="37">
        <v>6600</v>
      </c>
      <c r="D37" s="37">
        <v>6500</v>
      </c>
      <c r="E37" s="52">
        <v>6500</v>
      </c>
      <c r="F37" s="11">
        <f>ROUND(SUM(C37:E37)/3,2)</f>
        <v>6533.33</v>
      </c>
      <c r="G37" s="56">
        <v>6533.33</v>
      </c>
    </row>
    <row r="38" spans="1:8" s="29" customFormat="1" ht="15.75" thickBot="1" x14ac:dyDescent="0.3">
      <c r="A38" s="31" t="s">
        <v>5</v>
      </c>
      <c r="B38" s="42"/>
      <c r="C38" s="34">
        <f>C37*$B35</f>
        <v>6600</v>
      </c>
      <c r="D38" s="35">
        <f>D37*$B35</f>
        <v>6500</v>
      </c>
      <c r="E38" s="32">
        <f>E37*$B35</f>
        <v>6500</v>
      </c>
      <c r="F38" s="32"/>
      <c r="G38" s="33">
        <f>G37*$B35</f>
        <v>6533.33</v>
      </c>
    </row>
    <row r="39" spans="1:8" s="29" customFormat="1" ht="13.5" customHeight="1" x14ac:dyDescent="0.2">
      <c r="A39" s="24" t="s">
        <v>23</v>
      </c>
      <c r="B39" s="38">
        <v>6</v>
      </c>
      <c r="C39" s="66" t="s">
        <v>30</v>
      </c>
      <c r="D39" s="66"/>
      <c r="E39" s="66"/>
      <c r="F39" s="23" t="s">
        <v>22</v>
      </c>
      <c r="G39" s="28" t="s">
        <v>4</v>
      </c>
    </row>
    <row r="40" spans="1:8" s="29" customFormat="1" ht="12.75" customHeight="1" x14ac:dyDescent="0.2">
      <c r="A40" s="25" t="s">
        <v>26</v>
      </c>
      <c r="B40" s="74">
        <v>1</v>
      </c>
      <c r="C40" s="75"/>
      <c r="D40" s="75"/>
      <c r="E40" s="26" t="s">
        <v>27</v>
      </c>
      <c r="F40" s="69" t="s">
        <v>29</v>
      </c>
      <c r="G40" s="30" t="s">
        <v>4</v>
      </c>
    </row>
    <row r="41" spans="1:8" s="29" customFormat="1" ht="73.5" customHeight="1" x14ac:dyDescent="0.2">
      <c r="A41" s="25" t="s">
        <v>24</v>
      </c>
      <c r="B41" s="76" t="s">
        <v>36</v>
      </c>
      <c r="C41" s="77"/>
      <c r="D41" s="77"/>
      <c r="E41" s="78"/>
      <c r="F41" s="70"/>
      <c r="G41" s="30" t="s">
        <v>4</v>
      </c>
    </row>
    <row r="42" spans="1:8" s="29" customFormat="1" ht="15" x14ac:dyDescent="0.2">
      <c r="A42" s="25" t="s">
        <v>25</v>
      </c>
      <c r="B42" s="40"/>
      <c r="C42" s="37">
        <v>6600</v>
      </c>
      <c r="D42" s="37">
        <v>6500</v>
      </c>
      <c r="E42" s="52">
        <v>6500</v>
      </c>
      <c r="F42" s="11">
        <f>ROUND(SUM(C42:E42)/3,2)</f>
        <v>6533.33</v>
      </c>
      <c r="G42" s="56">
        <v>6533.33</v>
      </c>
    </row>
    <row r="43" spans="1:8" s="29" customFormat="1" ht="15.75" thickBot="1" x14ac:dyDescent="0.3">
      <c r="A43" s="31" t="s">
        <v>5</v>
      </c>
      <c r="B43" s="42"/>
      <c r="C43" s="34">
        <f>C42*$B40</f>
        <v>6600</v>
      </c>
      <c r="D43" s="35">
        <f>D42*$B40</f>
        <v>6500</v>
      </c>
      <c r="E43" s="32">
        <f>E42*$B40</f>
        <v>6500</v>
      </c>
      <c r="F43" s="32"/>
      <c r="G43" s="33">
        <f>G42*$B40</f>
        <v>6533.33</v>
      </c>
    </row>
    <row r="44" spans="1:8" s="63" customFormat="1" ht="17.25" customHeight="1" thickBot="1" x14ac:dyDescent="0.25">
      <c r="A44" s="39" t="s">
        <v>6</v>
      </c>
      <c r="B44" s="41"/>
      <c r="C44" s="64">
        <f>C18+C23+C28+C33+C38+C43</f>
        <v>170500</v>
      </c>
      <c r="D44" s="64">
        <f t="shared" ref="D44:E44" si="0">D18+D23+D28+D33+D38+D43</f>
        <v>163800</v>
      </c>
      <c r="E44" s="64">
        <f t="shared" si="0"/>
        <v>163800</v>
      </c>
      <c r="F44" s="12"/>
      <c r="G44" s="12"/>
    </row>
    <row r="45" spans="1:8" s="17" customFormat="1" ht="15" x14ac:dyDescent="0.25">
      <c r="A45" s="18" t="s">
        <v>40</v>
      </c>
      <c r="B45" s="18"/>
      <c r="C45" s="13"/>
      <c r="D45" s="13"/>
      <c r="E45" s="13"/>
      <c r="F45" s="14" t="s">
        <v>11</v>
      </c>
      <c r="G45" s="15">
        <f>SUM(G43+G38+G33+G28+G23+G18)</f>
        <v>166033.27000000002</v>
      </c>
      <c r="H45" s="16"/>
    </row>
    <row r="46" spans="1:8" s="17" customFormat="1" ht="15" x14ac:dyDescent="0.25">
      <c r="A46" s="13"/>
      <c r="B46" s="13"/>
      <c r="C46" s="13"/>
      <c r="D46" s="13"/>
      <c r="E46" s="13"/>
      <c r="F46" s="14"/>
      <c r="G46" s="15"/>
      <c r="H46" s="16"/>
    </row>
    <row r="47" spans="1:8" s="19" customFormat="1" ht="15" customHeight="1" x14ac:dyDescent="0.25">
      <c r="A47" s="27" t="s">
        <v>14</v>
      </c>
      <c r="B47" s="27"/>
      <c r="C47" s="65" t="s">
        <v>37</v>
      </c>
      <c r="D47" s="65"/>
      <c r="E47" s="65"/>
      <c r="F47" s="65"/>
      <c r="G47" s="65"/>
    </row>
    <row r="48" spans="1:8" s="19" customFormat="1" ht="15" customHeight="1" x14ac:dyDescent="0.25">
      <c r="A48" s="27" t="s">
        <v>15</v>
      </c>
      <c r="B48" s="27"/>
      <c r="C48" s="65" t="s">
        <v>38</v>
      </c>
      <c r="D48" s="65"/>
      <c r="E48" s="65"/>
      <c r="F48" s="65"/>
      <c r="G48" s="65"/>
    </row>
    <row r="49" spans="1:8" s="19" customFormat="1" ht="15" customHeight="1" x14ac:dyDescent="0.25">
      <c r="A49" s="27" t="s">
        <v>16</v>
      </c>
      <c r="B49" s="27"/>
      <c r="C49" s="65" t="s">
        <v>39</v>
      </c>
      <c r="D49" s="65"/>
      <c r="E49" s="65"/>
      <c r="F49" s="65"/>
      <c r="G49" s="65"/>
    </row>
    <row r="50" spans="1:8" s="17" customFormat="1" ht="15" x14ac:dyDescent="0.25">
      <c r="A50" s="13"/>
      <c r="B50" s="13"/>
      <c r="C50" s="13"/>
      <c r="D50" s="13"/>
      <c r="E50" s="13"/>
      <c r="F50" s="13"/>
      <c r="G50" s="13"/>
    </row>
    <row r="51" spans="1:8" ht="15" x14ac:dyDescent="0.25">
      <c r="A51" s="13" t="s">
        <v>12</v>
      </c>
      <c r="B51" s="13"/>
      <c r="C51" s="20"/>
      <c r="D51" s="20"/>
      <c r="E51" s="20"/>
      <c r="F51" s="20"/>
      <c r="G51" s="14" t="s">
        <v>13</v>
      </c>
      <c r="H51" s="3"/>
    </row>
  </sheetData>
  <sheetProtection selectLockedCells="1" selectUnlockedCells="1"/>
  <mergeCells count="36">
    <mergeCell ref="A9:G9"/>
    <mergeCell ref="A10:G10"/>
    <mergeCell ref="C12:E12"/>
    <mergeCell ref="D6:G6"/>
    <mergeCell ref="A7:C7"/>
    <mergeCell ref="D7:G7"/>
    <mergeCell ref="D11:G11"/>
    <mergeCell ref="A11:C11"/>
    <mergeCell ref="A8:G8"/>
    <mergeCell ref="B25:D25"/>
    <mergeCell ref="F25:F26"/>
    <mergeCell ref="B26:E26"/>
    <mergeCell ref="B40:D40"/>
    <mergeCell ref="F40:F41"/>
    <mergeCell ref="B41:E41"/>
    <mergeCell ref="B20:D20"/>
    <mergeCell ref="F20:F21"/>
    <mergeCell ref="B21:E21"/>
    <mergeCell ref="C24:E24"/>
    <mergeCell ref="C14:E14"/>
    <mergeCell ref="B15:D15"/>
    <mergeCell ref="F15:F16"/>
    <mergeCell ref="B16:E16"/>
    <mergeCell ref="C19:E19"/>
    <mergeCell ref="C49:G49"/>
    <mergeCell ref="C47:G47"/>
    <mergeCell ref="C29:E29"/>
    <mergeCell ref="B30:D30"/>
    <mergeCell ref="F30:F31"/>
    <mergeCell ref="B31:E31"/>
    <mergeCell ref="C34:E34"/>
    <mergeCell ref="B35:D35"/>
    <mergeCell ref="F35:F36"/>
    <mergeCell ref="B36:E36"/>
    <mergeCell ref="C39:E39"/>
    <mergeCell ref="C48:G4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Шаров Дмитрий Павлович</dc:creator>
  <cp:lastModifiedBy>Дергилев Олег Владимирович</cp:lastModifiedBy>
  <cp:lastPrinted>2025-10-02T04:51:19Z</cp:lastPrinted>
  <dcterms:created xsi:type="dcterms:W3CDTF">2012-04-02T10:33:59Z</dcterms:created>
  <dcterms:modified xsi:type="dcterms:W3CDTF">2025-10-02T04:51:20Z</dcterms:modified>
</cp:coreProperties>
</file>